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30" windowWidth="7935" windowHeight="5880"/>
  </bookViews>
  <sheets>
    <sheet name="Portfolio" sheetId="1" r:id="rId1"/>
  </sheets>
  <definedNames>
    <definedName name="Acciones">#REF!</definedName>
    <definedName name="Bonos">#REF!</definedName>
    <definedName name="Dinero">#REF!</definedName>
    <definedName name="solver_adj" localSheetId="0" hidden="1">Portfolio!$C$30:$E$30</definedName>
    <definedName name="solver_cvg" localSheetId="0" hidden="1">0.0001</definedName>
    <definedName name="solver_drv" localSheetId="0" hidden="1">1</definedName>
    <definedName name="solver_eng" localSheetId="0" hidden="1">1</definedName>
    <definedName name="solver_est" localSheetId="0" hidden="1">1</definedName>
    <definedName name="solver_itr" localSheetId="0" hidden="1">100</definedName>
    <definedName name="solver_lhs1" localSheetId="0" hidden="1">Portfolio!$F$43</definedName>
    <definedName name="solver_lhs10" localSheetId="0" hidden="1">Portfolio!$F$40</definedName>
    <definedName name="solver_lhs2" localSheetId="0" hidden="1">Portfolio!$F$42</definedName>
    <definedName name="solver_lhs3" localSheetId="0" hidden="1">Portfolio!$F$44</definedName>
    <definedName name="solver_lhs4" localSheetId="0" hidden="1">Portfolio!$F$41</definedName>
    <definedName name="solver_lhs5" localSheetId="0" hidden="1">Portfolio!$C$30:$E$30</definedName>
    <definedName name="solver_lhs6" localSheetId="0" hidden="1">Portfolio!$F$37</definedName>
    <definedName name="solver_lhs7" localSheetId="0" hidden="1">Portfolio!$F$38</definedName>
    <definedName name="solver_lhs8" localSheetId="0" hidden="1">Portfolio!$F$39</definedName>
    <definedName name="solver_lhs9" localSheetId="0" hidden="1">Portfolio!$F$40</definedName>
    <definedName name="solver_lin" localSheetId="0" hidden="1">2</definedName>
    <definedName name="solver_mip" localSheetId="0" hidden="1">2147483647</definedName>
    <definedName name="solver_mni" localSheetId="0" hidden="1">30</definedName>
    <definedName name="solver_mrt" localSheetId="0" hidden="1">0.075</definedName>
    <definedName name="solver_msl" localSheetId="0" hidden="1">2</definedName>
    <definedName name="solver_neg" localSheetId="0" hidden="1">2</definedName>
    <definedName name="solver_nod" localSheetId="0" hidden="1">2147483647</definedName>
    <definedName name="solver_num" localSheetId="0" hidden="1">9</definedName>
    <definedName name="solver_nwt" localSheetId="0" hidden="1">1</definedName>
    <definedName name="solver_opt" localSheetId="0" hidden="1">Portfolio!$F$32</definedName>
    <definedName name="solver_pre" localSheetId="0" hidden="1">0.000001</definedName>
    <definedName name="solver_rbv" localSheetId="0" hidden="1">1</definedName>
    <definedName name="solver_rel1" localSheetId="0" hidden="1">1</definedName>
    <definedName name="solver_rel10" localSheetId="0" hidden="1">3</definedName>
    <definedName name="solver_rel2" localSheetId="0" hidden="1">3</definedName>
    <definedName name="solver_rel3" localSheetId="0" hidden="1">1</definedName>
    <definedName name="solver_rel4" localSheetId="0" hidden="1">1</definedName>
    <definedName name="solver_rel5" localSheetId="0" hidden="1">3</definedName>
    <definedName name="solver_rel6" localSheetId="0" hidden="1">1</definedName>
    <definedName name="solver_rel7" localSheetId="0" hidden="1">3</definedName>
    <definedName name="solver_rel8" localSheetId="0" hidden="1">1</definedName>
    <definedName name="solver_rel9" localSheetId="0" hidden="1">3</definedName>
    <definedName name="solver_rhs1" localSheetId="0" hidden="1">Portfolio!$F$25</definedName>
    <definedName name="solver_rhs10" localSheetId="0" hidden="1">Portfolio!$F$22</definedName>
    <definedName name="solver_rhs2" localSheetId="0" hidden="1">Portfolio!$F$24</definedName>
    <definedName name="solver_rhs3" localSheetId="0" hidden="1">Portfolio!$F$26</definedName>
    <definedName name="solver_rhs4" localSheetId="0" hidden="1">Portfolio!$F$23</definedName>
    <definedName name="solver_rhs5" localSheetId="0" hidden="1">0</definedName>
    <definedName name="solver_rhs6" localSheetId="0" hidden="1">Portfolio!$F$19</definedName>
    <definedName name="solver_rhs7" localSheetId="0" hidden="1">Portfolio!$F$20</definedName>
    <definedName name="solver_rhs8" localSheetId="0" hidden="1">Portfolio!$F$21</definedName>
    <definedName name="solver_rhs9" localSheetId="0" hidden="1">Portfolio!$F$22</definedName>
    <definedName name="solver_rlx" localSheetId="0" hidden="1">1</definedName>
    <definedName name="solver_rsd" localSheetId="0" hidden="1">0</definedName>
    <definedName name="solver_scl" localSheetId="0" hidden="1">2</definedName>
    <definedName name="solver_sho" localSheetId="0" hidden="1">2</definedName>
    <definedName name="solver_ssz" localSheetId="0" hidden="1">100</definedName>
    <definedName name="solver_tim" localSheetId="0" hidden="1">100</definedName>
    <definedName name="solver_tol" localSheetId="0" hidden="1">0.05</definedName>
    <definedName name="solver_typ" localSheetId="0" hidden="1">1</definedName>
    <definedName name="solver_val" localSheetId="0" hidden="1">40000</definedName>
    <definedName name="solver_ver" localSheetId="0" hidden="1">3</definedName>
  </definedNames>
  <calcPr calcId="145621"/>
</workbook>
</file>

<file path=xl/calcChain.xml><?xml version="1.0" encoding="utf-8"?>
<calcChain xmlns="http://schemas.openxmlformats.org/spreadsheetml/2006/main">
  <c r="F22" i="1" l="1"/>
  <c r="B44" i="1"/>
  <c r="B39" i="1"/>
  <c r="B40" i="1"/>
  <c r="B41" i="1"/>
  <c r="B42" i="1"/>
  <c r="B43" i="1"/>
  <c r="B38" i="1"/>
  <c r="B37" i="1"/>
  <c r="F30" i="1"/>
  <c r="B21" i="1"/>
  <c r="B22" i="1"/>
  <c r="B23" i="1"/>
  <c r="B24" i="1"/>
  <c r="B25" i="1"/>
  <c r="B20" i="1"/>
  <c r="C28" i="1" l="1"/>
  <c r="C32" i="1" s="1"/>
  <c r="C37" i="1"/>
  <c r="D37" i="1"/>
  <c r="E37" i="1"/>
  <c r="C26" i="1"/>
  <c r="F19" i="1"/>
  <c r="F26" i="1"/>
  <c r="C38" i="1"/>
  <c r="C39" i="1"/>
  <c r="D39" i="1"/>
  <c r="E39" i="1"/>
  <c r="C40" i="1"/>
  <c r="D40" i="1"/>
  <c r="E40" i="1"/>
  <c r="C41" i="1"/>
  <c r="D41" i="1"/>
  <c r="E41" i="1"/>
  <c r="C42" i="1"/>
  <c r="D42" i="1"/>
  <c r="E42" i="1"/>
  <c r="C43" i="1"/>
  <c r="D43" i="1"/>
  <c r="E43" i="1"/>
  <c r="C44" i="1"/>
  <c r="D26" i="1"/>
  <c r="D44" i="1" s="1"/>
  <c r="E26" i="1"/>
  <c r="E44" i="1" s="1"/>
  <c r="D38" i="1"/>
  <c r="E38" i="1"/>
  <c r="D28" i="1"/>
  <c r="D32" i="1" s="1"/>
  <c r="E28" i="1"/>
  <c r="E32" i="1" s="1"/>
  <c r="F24" i="1"/>
  <c r="F25" i="1"/>
  <c r="F23" i="1"/>
  <c r="F21" i="1"/>
  <c r="F20" i="1"/>
  <c r="F32" i="1" l="1"/>
  <c r="F38" i="1"/>
  <c r="F42" i="1"/>
  <c r="F40" i="1"/>
  <c r="F43" i="1"/>
  <c r="F41" i="1"/>
  <c r="F39" i="1"/>
  <c r="F44" i="1"/>
  <c r="F37" i="1"/>
  <c r="F33" i="1" l="1"/>
</calcChain>
</file>

<file path=xl/sharedStrings.xml><?xml version="1.0" encoding="utf-8"?>
<sst xmlns="http://schemas.openxmlformats.org/spreadsheetml/2006/main" count="27" uniqueCount="25">
  <si>
    <t>Capital disponible:</t>
  </si>
  <si>
    <t>Riesgo cliente</t>
  </si>
  <si>
    <t>Riesgo portfolio</t>
  </si>
  <si>
    <t>Inversión</t>
  </si>
  <si>
    <t>Riesgo</t>
  </si>
  <si>
    <t>Rend.</t>
  </si>
  <si>
    <t>MODELO DE INVERSIÓN</t>
  </si>
  <si>
    <t>Acciones</t>
  </si>
  <si>
    <t>Bonos</t>
  </si>
  <si>
    <t>Dinero</t>
  </si>
  <si>
    <t>Inversión Acciones mínima</t>
  </si>
  <si>
    <t>Inversión Acciones máxima</t>
  </si>
  <si>
    <t>Inversión Bonos mínima</t>
  </si>
  <si>
    <t>Inversión Bonos máxima</t>
  </si>
  <si>
    <t>Inversión Dinero mínima</t>
  </si>
  <si>
    <t>Inversión Dinero máxima</t>
  </si>
  <si>
    <t>Riesgo Dinero</t>
  </si>
  <si>
    <t>Rendimiento Dinero</t>
  </si>
  <si>
    <t>Riesgo Bonos</t>
  </si>
  <si>
    <t>Rendimiento Bonos</t>
  </si>
  <si>
    <t>Riesgo Acciones</t>
  </si>
  <si>
    <t>Rendimiento Acciones</t>
  </si>
  <si>
    <t>Rendimiento portfolio %</t>
  </si>
  <si>
    <t>Rendimiento portfolio $</t>
  </si>
  <si>
    <t>Calculos auxiliares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</si>
</sst>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(&quot;$&quot;\ * #,##0.00_);_(&quot;$&quot;\ * \(#,##0.00\);_(&quot;$&quot;\ * &quot;-&quot;??_);_(@_)"/>
    <numFmt numFmtId="43" formatCode="_(* #,##0.00_);_(* \(#,##0.00\);_(* &quot;-&quot;??_);_(@_)"/>
    <numFmt numFmtId="164" formatCode="_(&quot;$&quot;* #,##0.00_);_(&quot;$&quot;* \(#,##0.00\);_(&quot;$&quot;* &quot;-&quot;??_);_(@_)"/>
    <numFmt numFmtId="165" formatCode="_(* #,##0.000_);_(* \(#,##0.000\);_(* &quot;-&quot;??_);_(@_)"/>
    <numFmt numFmtId="166" formatCode="_(* #,##0_);_(* \(#,##0\);_(* &quot;-&quot;??_);_(@_)"/>
    <numFmt numFmtId="167" formatCode="0.0%"/>
    <numFmt numFmtId="168" formatCode="0.00000000%"/>
  </numFmts>
  <fonts count="8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8"/>
      <color indexed="9"/>
      <name val="Calibri"/>
      <family val="2"/>
      <scheme val="minor"/>
    </font>
    <font>
      <b/>
      <sz val="8"/>
      <color indexed="10"/>
      <name val="Calibri"/>
      <family val="2"/>
      <scheme val="minor"/>
    </font>
    <font>
      <sz val="8"/>
      <color indexed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12"/>
        <bgColor indexed="64"/>
      </patternFill>
    </fill>
    <fill>
      <patternFill patternType="solid">
        <fgColor indexed="43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4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4" xfId="0" applyFont="1" applyBorder="1" applyAlignment="1">
      <alignment vertical="center"/>
    </xf>
    <xf numFmtId="164" fontId="4" fillId="0" borderId="5" xfId="2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1" xfId="0" applyFont="1" applyBorder="1" applyAlignment="1">
      <alignment vertical="center"/>
    </xf>
    <xf numFmtId="167" fontId="4" fillId="0" borderId="6" xfId="3" applyNumberFormat="1" applyFont="1" applyBorder="1" applyAlignment="1">
      <alignment vertical="center"/>
    </xf>
    <xf numFmtId="0" fontId="3" fillId="0" borderId="2" xfId="0" applyFont="1" applyBorder="1" applyAlignment="1">
      <alignment vertical="center"/>
    </xf>
    <xf numFmtId="167" fontId="4" fillId="0" borderId="7" xfId="3" applyNumberFormat="1" applyFont="1" applyBorder="1" applyAlignment="1">
      <alignment vertical="center"/>
    </xf>
    <xf numFmtId="0" fontId="3" fillId="0" borderId="3" xfId="0" applyFont="1" applyBorder="1" applyAlignment="1">
      <alignment vertical="center"/>
    </xf>
    <xf numFmtId="167" fontId="4" fillId="0" borderId="8" xfId="3" applyNumberFormat="1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9" fontId="3" fillId="0" borderId="0" xfId="3" applyFont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43" fontId="3" fillId="0" borderId="0" xfId="1" applyFont="1" applyFill="1" applyAlignment="1">
      <alignment vertical="center"/>
    </xf>
    <xf numFmtId="164" fontId="3" fillId="0" borderId="0" xfId="2" applyFont="1" applyFill="1" applyAlignment="1">
      <alignment vertical="center"/>
    </xf>
    <xf numFmtId="43" fontId="3" fillId="0" borderId="0" xfId="1" applyFont="1" applyAlignment="1">
      <alignment vertical="center"/>
    </xf>
    <xf numFmtId="164" fontId="3" fillId="0" borderId="0" xfId="2" applyFont="1" applyAlignment="1">
      <alignment vertical="center"/>
    </xf>
    <xf numFmtId="168" fontId="3" fillId="0" borderId="0" xfId="3" applyNumberFormat="1" applyFont="1" applyAlignment="1">
      <alignment vertical="center"/>
    </xf>
    <xf numFmtId="167" fontId="3" fillId="0" borderId="0" xfId="3" applyNumberFormat="1" applyFont="1" applyAlignment="1">
      <alignment vertical="center"/>
    </xf>
    <xf numFmtId="165" fontId="3" fillId="0" borderId="0" xfId="1" applyNumberFormat="1" applyFont="1" applyAlignment="1">
      <alignment vertical="center"/>
    </xf>
    <xf numFmtId="0" fontId="4" fillId="0" borderId="0" xfId="0" applyFont="1" applyAlignment="1">
      <alignment vertical="center"/>
    </xf>
    <xf numFmtId="165" fontId="4" fillId="0" borderId="0" xfId="1" applyNumberFormat="1" applyFont="1" applyAlignment="1">
      <alignment vertical="center"/>
    </xf>
    <xf numFmtId="164" fontId="4" fillId="0" borderId="0" xfId="0" applyNumberFormat="1" applyFont="1" applyAlignment="1">
      <alignment vertical="center"/>
    </xf>
    <xf numFmtId="166" fontId="3" fillId="0" borderId="0" xfId="1" applyNumberFormat="1" applyFont="1" applyAlignment="1">
      <alignment vertical="center"/>
    </xf>
    <xf numFmtId="0" fontId="6" fillId="0" borderId="0" xfId="0" applyFont="1" applyFill="1" applyAlignment="1">
      <alignment horizontal="center" vertical="center"/>
    </xf>
    <xf numFmtId="164" fontId="3" fillId="0" borderId="0" xfId="2" applyFont="1" applyBorder="1" applyAlignment="1">
      <alignment vertical="center"/>
    </xf>
    <xf numFmtId="43" fontId="7" fillId="0" borderId="0" xfId="0" applyNumberFormat="1" applyFont="1" applyFill="1" applyAlignment="1">
      <alignment vertical="center"/>
    </xf>
    <xf numFmtId="164" fontId="3" fillId="0" borderId="0" xfId="0" applyNumberFormat="1" applyFont="1" applyAlignment="1">
      <alignment vertical="center"/>
    </xf>
    <xf numFmtId="0" fontId="3" fillId="0" borderId="14" xfId="0" applyFont="1" applyBorder="1" applyAlignment="1">
      <alignment horizontal="center" vertical="center" textRotation="90"/>
    </xf>
    <xf numFmtId="0" fontId="3" fillId="0" borderId="15" xfId="0" applyFont="1" applyBorder="1" applyAlignment="1">
      <alignment horizontal="center" vertical="center" textRotation="90"/>
    </xf>
    <xf numFmtId="0" fontId="3" fillId="0" borderId="16" xfId="0" applyFont="1" applyBorder="1" applyAlignment="1">
      <alignment horizontal="center" vertical="center" textRotation="90"/>
    </xf>
    <xf numFmtId="0" fontId="3" fillId="0" borderId="17" xfId="0" applyFont="1" applyBorder="1" applyAlignment="1">
      <alignment horizontal="center" vertical="center" textRotation="90"/>
    </xf>
    <xf numFmtId="164" fontId="4" fillId="3" borderId="11" xfId="2" applyFont="1" applyFill="1" applyBorder="1" applyAlignment="1">
      <alignment vertical="center"/>
    </xf>
    <xf numFmtId="164" fontId="4" fillId="3" borderId="12" xfId="2" applyFont="1" applyFill="1" applyBorder="1" applyAlignment="1">
      <alignment vertical="center"/>
    </xf>
    <xf numFmtId="164" fontId="4" fillId="3" borderId="13" xfId="2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164" fontId="4" fillId="0" borderId="0" xfId="2" applyFont="1" applyFill="1" applyBorder="1" applyAlignment="1">
      <alignment vertical="center"/>
    </xf>
    <xf numFmtId="164" fontId="4" fillId="0" borderId="0" xfId="0" applyNumberFormat="1" applyFont="1" applyFill="1" applyAlignment="1">
      <alignment vertical="center"/>
    </xf>
    <xf numFmtId="44" fontId="4" fillId="0" borderId="0" xfId="0" applyNumberFormat="1" applyFont="1" applyFill="1" applyAlignment="1">
      <alignment vertical="center"/>
    </xf>
    <xf numFmtId="10" fontId="4" fillId="0" borderId="0" xfId="3" applyNumberFormat="1" applyFont="1" applyFill="1" applyAlignment="1">
      <alignment vertical="center"/>
    </xf>
    <xf numFmtId="164" fontId="3" fillId="0" borderId="9" xfId="2" applyFont="1" applyBorder="1" applyAlignment="1">
      <alignment vertical="center"/>
    </xf>
    <xf numFmtId="164" fontId="3" fillId="0" borderId="6" xfId="2" applyFont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164" fontId="3" fillId="0" borderId="7" xfId="2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167" fontId="3" fillId="0" borderId="10" xfId="3" applyNumberFormat="1" applyFont="1" applyBorder="1" applyAlignment="1">
      <alignment vertical="center"/>
    </xf>
    <xf numFmtId="10" fontId="3" fillId="0" borderId="8" xfId="3" applyNumberFormat="1" applyFont="1" applyFill="1" applyBorder="1" applyAlignment="1">
      <alignment vertical="center"/>
    </xf>
  </cellXfs>
  <cellStyles count="4">
    <cellStyle name="Millares" xfId="1" builtinId="3"/>
    <cellStyle name="Moneda" xfId="2" builtinId="4"/>
    <cellStyle name="Normal" xfId="0" builtinId="0"/>
    <cellStyle name="Porcentaje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8"/>
  <sheetViews>
    <sheetView showGridLines="0" tabSelected="1" zoomScaleNormal="100" workbookViewId="0">
      <selection activeCell="D30" sqref="D30"/>
    </sheetView>
  </sheetViews>
  <sheetFormatPr baseColWidth="10" defaultRowHeight="12" customHeight="1" x14ac:dyDescent="0.2"/>
  <cols>
    <col min="1" max="1" width="3.7109375" style="1" customWidth="1"/>
    <col min="2" max="2" width="19.42578125" style="4" bestFit="1" customWidth="1"/>
    <col min="3" max="4" width="10.42578125" style="4" bestFit="1" customWidth="1"/>
    <col min="5" max="5" width="12.7109375" style="4" customWidth="1"/>
    <col min="6" max="6" width="10.42578125" style="4" bestFit="1" customWidth="1"/>
    <col min="7" max="7" width="12.7109375" style="5" customWidth="1"/>
    <col min="8" max="16384" width="11.42578125" style="4"/>
  </cols>
  <sheetData>
    <row r="1" spans="1:3" ht="12" customHeight="1" x14ac:dyDescent="0.2">
      <c r="A1" s="26" t="s">
        <v>6</v>
      </c>
    </row>
    <row r="3" spans="1:3" ht="12" customHeight="1" x14ac:dyDescent="0.2">
      <c r="B3" s="2" t="s">
        <v>0</v>
      </c>
      <c r="C3" s="3">
        <v>800000</v>
      </c>
    </row>
    <row r="4" spans="1:3" ht="12" customHeight="1" x14ac:dyDescent="0.2">
      <c r="A4" s="34" t="s">
        <v>3</v>
      </c>
      <c r="B4" s="6" t="s">
        <v>10</v>
      </c>
      <c r="C4" s="7">
        <v>0.2</v>
      </c>
    </row>
    <row r="5" spans="1:3" ht="12" customHeight="1" x14ac:dyDescent="0.2">
      <c r="A5" s="34"/>
      <c r="B5" s="8" t="s">
        <v>11</v>
      </c>
      <c r="C5" s="9">
        <v>0.4</v>
      </c>
    </row>
    <row r="6" spans="1:3" ht="12" customHeight="1" x14ac:dyDescent="0.2">
      <c r="A6" s="34"/>
      <c r="B6" s="8" t="s">
        <v>12</v>
      </c>
      <c r="C6" s="9">
        <v>0.2</v>
      </c>
    </row>
    <row r="7" spans="1:3" ht="12" customHeight="1" x14ac:dyDescent="0.2">
      <c r="A7" s="34"/>
      <c r="B7" s="8" t="s">
        <v>13</v>
      </c>
      <c r="C7" s="9">
        <v>0.5</v>
      </c>
    </row>
    <row r="8" spans="1:3" ht="12" customHeight="1" x14ac:dyDescent="0.2">
      <c r="A8" s="34"/>
      <c r="B8" s="8" t="s">
        <v>14</v>
      </c>
      <c r="C8" s="9">
        <v>0.3</v>
      </c>
    </row>
    <row r="9" spans="1:3" ht="12" customHeight="1" x14ac:dyDescent="0.2">
      <c r="A9" s="34"/>
      <c r="B9" s="10" t="s">
        <v>15</v>
      </c>
      <c r="C9" s="11">
        <v>1</v>
      </c>
    </row>
    <row r="10" spans="1:3" ht="12" customHeight="1" x14ac:dyDescent="0.2">
      <c r="A10" s="34" t="s">
        <v>4</v>
      </c>
      <c r="B10" s="6" t="s">
        <v>1</v>
      </c>
      <c r="C10" s="7">
        <v>0.05</v>
      </c>
    </row>
    <row r="11" spans="1:3" ht="12" customHeight="1" x14ac:dyDescent="0.2">
      <c r="A11" s="34"/>
      <c r="B11" s="8" t="s">
        <v>20</v>
      </c>
      <c r="C11" s="9">
        <v>0.1</v>
      </c>
    </row>
    <row r="12" spans="1:3" ht="12" customHeight="1" x14ac:dyDescent="0.2">
      <c r="A12" s="34"/>
      <c r="B12" s="8" t="s">
        <v>18</v>
      </c>
      <c r="C12" s="9">
        <v>7.0000000000000007E-2</v>
      </c>
    </row>
    <row r="13" spans="1:3" ht="12" customHeight="1" x14ac:dyDescent="0.2">
      <c r="A13" s="34"/>
      <c r="B13" s="10" t="s">
        <v>16</v>
      </c>
      <c r="C13" s="11">
        <v>0.01</v>
      </c>
    </row>
    <row r="14" spans="1:3" ht="12" customHeight="1" x14ac:dyDescent="0.2">
      <c r="A14" s="35" t="s">
        <v>5</v>
      </c>
      <c r="B14" s="12" t="s">
        <v>21</v>
      </c>
      <c r="C14" s="7">
        <v>0.18</v>
      </c>
    </row>
    <row r="15" spans="1:3" ht="12" customHeight="1" x14ac:dyDescent="0.2">
      <c r="A15" s="36"/>
      <c r="B15" s="13" t="s">
        <v>19</v>
      </c>
      <c r="C15" s="9">
        <v>0.125</v>
      </c>
    </row>
    <row r="16" spans="1:3" ht="12" customHeight="1" x14ac:dyDescent="0.2">
      <c r="A16" s="37"/>
      <c r="B16" s="14" t="s">
        <v>17</v>
      </c>
      <c r="C16" s="11">
        <v>7.4999999999999997E-2</v>
      </c>
    </row>
    <row r="17" spans="1:8" ht="12" customHeight="1" x14ac:dyDescent="0.2">
      <c r="C17" s="15"/>
    </row>
    <row r="18" spans="1:8" s="1" customFormat="1" ht="12" customHeight="1" x14ac:dyDescent="0.2">
      <c r="C18" s="16" t="s">
        <v>7</v>
      </c>
      <c r="D18" s="16" t="s">
        <v>8</v>
      </c>
      <c r="E18" s="16" t="s">
        <v>9</v>
      </c>
      <c r="F18" s="17"/>
      <c r="G18" s="18"/>
    </row>
    <row r="19" spans="1:8" s="5" customFormat="1" ht="12" customHeight="1" x14ac:dyDescent="0.2">
      <c r="A19" s="18"/>
      <c r="B19" s="5" t="s">
        <v>3</v>
      </c>
      <c r="C19" s="19">
        <v>1</v>
      </c>
      <c r="D19" s="19">
        <v>1</v>
      </c>
      <c r="E19" s="19">
        <v>1</v>
      </c>
      <c r="F19" s="20">
        <f>C3</f>
        <v>800000</v>
      </c>
    </row>
    <row r="20" spans="1:8" ht="12" customHeight="1" x14ac:dyDescent="0.2">
      <c r="B20" s="4" t="str">
        <f>+B4</f>
        <v>Inversión Acciones mínima</v>
      </c>
      <c r="C20" s="21">
        <v>1</v>
      </c>
      <c r="D20" s="21"/>
      <c r="E20" s="21"/>
      <c r="F20" s="22">
        <f>$C$3*C4</f>
        <v>160000</v>
      </c>
    </row>
    <row r="21" spans="1:8" ht="12" customHeight="1" x14ac:dyDescent="0.2">
      <c r="B21" s="4" t="str">
        <f t="shared" ref="B21:B25" si="0">+B5</f>
        <v>Inversión Acciones máxima</v>
      </c>
      <c r="C21" s="21">
        <v>1</v>
      </c>
      <c r="D21" s="21"/>
      <c r="E21" s="21"/>
      <c r="F21" s="22">
        <f>$C$3*C5</f>
        <v>320000</v>
      </c>
    </row>
    <row r="22" spans="1:8" ht="12" customHeight="1" x14ac:dyDescent="0.2">
      <c r="B22" s="4" t="str">
        <f t="shared" si="0"/>
        <v>Inversión Bonos mínima</v>
      </c>
      <c r="C22" s="21"/>
      <c r="D22" s="21">
        <v>1</v>
      </c>
      <c r="E22" s="21"/>
      <c r="F22" s="22">
        <f>$C$3*C6</f>
        <v>160000</v>
      </c>
    </row>
    <row r="23" spans="1:8" ht="12" customHeight="1" x14ac:dyDescent="0.2">
      <c r="B23" s="4" t="str">
        <f t="shared" si="0"/>
        <v>Inversión Bonos máxima</v>
      </c>
      <c r="C23" s="21"/>
      <c r="D23" s="21">
        <v>1</v>
      </c>
      <c r="E23" s="21"/>
      <c r="F23" s="22">
        <f>$C$3*C7</f>
        <v>400000</v>
      </c>
    </row>
    <row r="24" spans="1:8" ht="12" customHeight="1" x14ac:dyDescent="0.2">
      <c r="B24" s="4" t="str">
        <f t="shared" si="0"/>
        <v>Inversión Dinero mínima</v>
      </c>
      <c r="C24" s="21"/>
      <c r="D24" s="21"/>
      <c r="E24" s="21">
        <v>1</v>
      </c>
      <c r="F24" s="22">
        <f>$C$3*C8</f>
        <v>240000</v>
      </c>
    </row>
    <row r="25" spans="1:8" ht="12" customHeight="1" x14ac:dyDescent="0.2">
      <c r="B25" s="4" t="str">
        <f t="shared" si="0"/>
        <v>Inversión Dinero máxima</v>
      </c>
      <c r="C25" s="21"/>
      <c r="D25" s="21"/>
      <c r="E25" s="21">
        <v>1</v>
      </c>
      <c r="F25" s="22">
        <f>$C$3*C9</f>
        <v>800000</v>
      </c>
    </row>
    <row r="26" spans="1:8" ht="12" customHeight="1" x14ac:dyDescent="0.2">
      <c r="B26" s="4" t="s">
        <v>2</v>
      </c>
      <c r="C26" s="23">
        <f>C11/$C$3</f>
        <v>1.2499999999999999E-7</v>
      </c>
      <c r="D26" s="23">
        <f>C12/C3</f>
        <v>8.7500000000000009E-8</v>
      </c>
      <c r="E26" s="23">
        <f>C13/C3</f>
        <v>1.2499999999999999E-8</v>
      </c>
      <c r="F26" s="24">
        <f>C10</f>
        <v>0.05</v>
      </c>
    </row>
    <row r="27" spans="1:8" ht="12" customHeight="1" x14ac:dyDescent="0.2">
      <c r="C27" s="25"/>
      <c r="D27" s="25"/>
      <c r="E27" s="25"/>
      <c r="F27" s="21"/>
    </row>
    <row r="28" spans="1:8" ht="12" customHeight="1" x14ac:dyDescent="0.2">
      <c r="B28" s="26" t="s">
        <v>22</v>
      </c>
      <c r="C28" s="27">
        <f>C14</f>
        <v>0.18</v>
      </c>
      <c r="D28" s="27">
        <f>C15</f>
        <v>0.125</v>
      </c>
      <c r="E28" s="27">
        <f>C16</f>
        <v>7.4999999999999997E-2</v>
      </c>
    </row>
    <row r="29" spans="1:8" ht="12" customHeight="1" thickBot="1" x14ac:dyDescent="0.25"/>
    <row r="30" spans="1:8" s="26" customFormat="1" ht="12" customHeight="1" thickBot="1" x14ac:dyDescent="0.25">
      <c r="A30" s="17"/>
      <c r="B30" s="26" t="s">
        <v>3</v>
      </c>
      <c r="C30" s="38">
        <v>0</v>
      </c>
      <c r="D30" s="39">
        <v>0</v>
      </c>
      <c r="E30" s="40">
        <v>0</v>
      </c>
      <c r="F30" s="28">
        <f>SUM(C30:E30)</f>
        <v>0</v>
      </c>
      <c r="G30" s="41"/>
    </row>
    <row r="31" spans="1:8" s="41" customFormat="1" ht="12" customHeight="1" x14ac:dyDescent="0.2">
      <c r="A31" s="42"/>
      <c r="C31" s="43"/>
      <c r="D31" s="43"/>
      <c r="E31" s="43"/>
    </row>
    <row r="32" spans="1:8" s="41" customFormat="1" ht="12" customHeight="1" x14ac:dyDescent="0.2">
      <c r="A32" s="42"/>
      <c r="B32" s="26" t="s">
        <v>23</v>
      </c>
      <c r="C32" s="43">
        <f>+C28*C30</f>
        <v>0</v>
      </c>
      <c r="D32" s="43">
        <f t="shared" ref="D32:E32" si="1">+D28*D30</f>
        <v>0</v>
      </c>
      <c r="E32" s="43">
        <f t="shared" si="1"/>
        <v>0</v>
      </c>
      <c r="F32" s="44">
        <f>SUM(C32:E32)</f>
        <v>0</v>
      </c>
      <c r="H32" s="45"/>
    </row>
    <row r="33" spans="1:7" s="41" customFormat="1" ht="12" customHeight="1" x14ac:dyDescent="0.2">
      <c r="A33" s="42"/>
      <c r="C33" s="43"/>
      <c r="D33" s="43"/>
      <c r="E33" s="43"/>
      <c r="F33" s="46">
        <f>IF(ISERROR(F32/F30),0,F32/F30)</f>
        <v>0</v>
      </c>
    </row>
    <row r="34" spans="1:7" s="41" customFormat="1" ht="12" customHeight="1" x14ac:dyDescent="0.2">
      <c r="A34" s="42"/>
      <c r="C34" s="43"/>
      <c r="D34" s="43"/>
      <c r="E34" s="43"/>
      <c r="F34" s="46"/>
    </row>
    <row r="35" spans="1:7" s="41" customFormat="1" ht="12" customHeight="1" x14ac:dyDescent="0.2">
      <c r="A35" s="42"/>
      <c r="C35" s="43"/>
      <c r="D35" s="43"/>
      <c r="E35" s="43"/>
      <c r="F35" s="46"/>
    </row>
    <row r="36" spans="1:7" ht="12" customHeight="1" x14ac:dyDescent="0.2">
      <c r="B36" s="26" t="s">
        <v>24</v>
      </c>
      <c r="C36" s="29"/>
      <c r="D36" s="29"/>
      <c r="E36" s="29"/>
    </row>
    <row r="37" spans="1:7" ht="12" customHeight="1" x14ac:dyDescent="0.2">
      <c r="B37" s="6" t="str">
        <f>+B19</f>
        <v>Inversión</v>
      </c>
      <c r="C37" s="47">
        <f>C$30*C19</f>
        <v>0</v>
      </c>
      <c r="D37" s="47">
        <f>D$30*D19</f>
        <v>0</v>
      </c>
      <c r="E37" s="47">
        <f>E$30*E19</f>
        <v>0</v>
      </c>
      <c r="F37" s="48">
        <f>SUM(C37:E37)</f>
        <v>0</v>
      </c>
      <c r="G37" s="30"/>
    </row>
    <row r="38" spans="1:7" s="5" customFormat="1" ht="12" customHeight="1" x14ac:dyDescent="0.2">
      <c r="A38" s="18"/>
      <c r="B38" s="49" t="str">
        <f>+B20</f>
        <v>Inversión Acciones mínima</v>
      </c>
      <c r="C38" s="31">
        <f>C$30*C20</f>
        <v>0</v>
      </c>
      <c r="D38" s="31">
        <f t="shared" ref="C38:E44" si="2">D$30*D20</f>
        <v>0</v>
      </c>
      <c r="E38" s="31">
        <f t="shared" si="2"/>
        <v>0</v>
      </c>
      <c r="F38" s="50">
        <f>SUM(C38:E38)</f>
        <v>0</v>
      </c>
      <c r="G38" s="32"/>
    </row>
    <row r="39" spans="1:7" s="5" customFormat="1" ht="12" customHeight="1" x14ac:dyDescent="0.2">
      <c r="A39" s="18"/>
      <c r="B39" s="49" t="str">
        <f t="shared" ref="B39:B43" si="3">+B21</f>
        <v>Inversión Acciones máxima</v>
      </c>
      <c r="C39" s="31">
        <f t="shared" si="2"/>
        <v>0</v>
      </c>
      <c r="D39" s="31">
        <f t="shared" si="2"/>
        <v>0</v>
      </c>
      <c r="E39" s="31">
        <f t="shared" si="2"/>
        <v>0</v>
      </c>
      <c r="F39" s="50">
        <f>SUM(C39:E39)</f>
        <v>0</v>
      </c>
      <c r="G39" s="32"/>
    </row>
    <row r="40" spans="1:7" s="5" customFormat="1" ht="12" customHeight="1" x14ac:dyDescent="0.2">
      <c r="A40" s="18"/>
      <c r="B40" s="49" t="str">
        <f t="shared" si="3"/>
        <v>Inversión Bonos mínima</v>
      </c>
      <c r="C40" s="31">
        <f t="shared" si="2"/>
        <v>0</v>
      </c>
      <c r="D40" s="31">
        <f t="shared" si="2"/>
        <v>0</v>
      </c>
      <c r="E40" s="31">
        <f t="shared" si="2"/>
        <v>0</v>
      </c>
      <c r="F40" s="50">
        <f>SUM(C40:E40)</f>
        <v>0</v>
      </c>
      <c r="G40" s="32"/>
    </row>
    <row r="41" spans="1:7" s="5" customFormat="1" ht="12" customHeight="1" x14ac:dyDescent="0.2">
      <c r="A41" s="18"/>
      <c r="B41" s="49" t="str">
        <f t="shared" si="3"/>
        <v>Inversión Bonos máxima</v>
      </c>
      <c r="C41" s="31">
        <f t="shared" si="2"/>
        <v>0</v>
      </c>
      <c r="D41" s="31">
        <f t="shared" si="2"/>
        <v>0</v>
      </c>
      <c r="E41" s="31">
        <f t="shared" si="2"/>
        <v>0</v>
      </c>
      <c r="F41" s="50">
        <f>SUM(C41:E41)</f>
        <v>0</v>
      </c>
      <c r="G41" s="32"/>
    </row>
    <row r="42" spans="1:7" s="5" customFormat="1" ht="12" customHeight="1" x14ac:dyDescent="0.2">
      <c r="A42" s="18"/>
      <c r="B42" s="49" t="str">
        <f t="shared" si="3"/>
        <v>Inversión Dinero mínima</v>
      </c>
      <c r="C42" s="31">
        <f t="shared" si="2"/>
        <v>0</v>
      </c>
      <c r="D42" s="31">
        <f t="shared" si="2"/>
        <v>0</v>
      </c>
      <c r="E42" s="31">
        <f t="shared" si="2"/>
        <v>0</v>
      </c>
      <c r="F42" s="50">
        <f>SUM(C42:E42)</f>
        <v>0</v>
      </c>
      <c r="G42" s="32"/>
    </row>
    <row r="43" spans="1:7" s="5" customFormat="1" ht="12" customHeight="1" x14ac:dyDescent="0.2">
      <c r="A43" s="18"/>
      <c r="B43" s="49" t="str">
        <f t="shared" si="3"/>
        <v>Inversión Dinero máxima</v>
      </c>
      <c r="C43" s="31">
        <f t="shared" si="2"/>
        <v>0</v>
      </c>
      <c r="D43" s="31">
        <f t="shared" si="2"/>
        <v>0</v>
      </c>
      <c r="E43" s="31">
        <f t="shared" si="2"/>
        <v>0</v>
      </c>
      <c r="F43" s="50">
        <f>SUM(C43:E43)</f>
        <v>0</v>
      </c>
      <c r="G43" s="32"/>
    </row>
    <row r="44" spans="1:7" s="5" customFormat="1" ht="12" customHeight="1" x14ac:dyDescent="0.2">
      <c r="A44" s="18"/>
      <c r="B44" s="51" t="str">
        <f>+B26</f>
        <v>Riesgo portfolio</v>
      </c>
      <c r="C44" s="52">
        <f t="shared" si="2"/>
        <v>0</v>
      </c>
      <c r="D44" s="52">
        <f t="shared" si="2"/>
        <v>0</v>
      </c>
      <c r="E44" s="52">
        <f t="shared" si="2"/>
        <v>0</v>
      </c>
      <c r="F44" s="53">
        <f>SUM(C44:E44)</f>
        <v>0</v>
      </c>
      <c r="G44" s="32"/>
    </row>
    <row r="45" spans="1:7" ht="12" customHeight="1" x14ac:dyDescent="0.2">
      <c r="F45" s="24"/>
    </row>
    <row r="48" spans="1:7" ht="12" customHeight="1" x14ac:dyDescent="0.2">
      <c r="F48" s="33"/>
    </row>
  </sheetData>
  <mergeCells count="3">
    <mergeCell ref="A4:A9"/>
    <mergeCell ref="A10:A13"/>
    <mergeCell ref="A14:A16"/>
  </mergeCells>
  <phoneticPr fontId="2" type="noConversion"/>
  <pageMargins left="0.75" right="0.75" top="1" bottom="1" header="0" footer="0"/>
  <pageSetup paperSize="9" scale="96" orientation="portrait" copies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Portfolio</vt:lpstr>
    </vt:vector>
  </TitlesOfParts>
  <Company>Edesa S.A.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Roland S. Luza</dc:creator>
  <cp:lastModifiedBy>Ing. Roland S. Luza</cp:lastModifiedBy>
  <cp:lastPrinted>2007-09-05T14:59:22Z</cp:lastPrinted>
  <dcterms:created xsi:type="dcterms:W3CDTF">2007-08-24T21:22:36Z</dcterms:created>
  <dcterms:modified xsi:type="dcterms:W3CDTF">2013-08-29T22:07:53Z</dcterms:modified>
</cp:coreProperties>
</file>